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15184" windowHeight="8833" tabRatio="706" activeTab="4"/>
  </bookViews>
  <sheets>
    <sheet name="Key Assumptions" sheetId="1" r:id="rId1"/>
    <sheet name="Reverse Income Statement" sheetId="2" r:id="rId2"/>
    <sheet name="Pro-Forma Operations Specs" sheetId="3" r:id="rId3"/>
    <sheet name="Updated Reverse IS" sheetId="4" r:id="rId4"/>
    <sheet name="Milestones" sheetId="5" r:id="rId5"/>
  </sheets>
  <definedNames/>
  <calcPr fullCalcOnLoad="1"/>
</workbook>
</file>

<file path=xl/sharedStrings.xml><?xml version="1.0" encoding="utf-8"?>
<sst xmlns="http://schemas.openxmlformats.org/spreadsheetml/2006/main" count="100" uniqueCount="70">
  <si>
    <t>ROS</t>
  </si>
  <si>
    <t>Key Assumptions</t>
  </si>
  <si>
    <t>Unit Price</t>
  </si>
  <si>
    <t>Average Order Size</t>
  </si>
  <si>
    <t>Sales Call/Order</t>
  </si>
  <si>
    <t>4</t>
  </si>
  <si>
    <t>Sales Salary</t>
  </si>
  <si>
    <t>Selling Days</t>
  </si>
  <si>
    <t>250</t>
  </si>
  <si>
    <t>Production Days</t>
  </si>
  <si>
    <t>300</t>
  </si>
  <si>
    <t>Workers/Line</t>
  </si>
  <si>
    <t>10</t>
  </si>
  <si>
    <t>Workers Wages</t>
  </si>
  <si>
    <t>Material Cost</t>
  </si>
  <si>
    <t>$20</t>
  </si>
  <si>
    <t>$160</t>
  </si>
  <si>
    <t>Required Profits</t>
  </si>
  <si>
    <t xml:space="preserve">Profits </t>
  </si>
  <si>
    <t>Required Unit Sales</t>
  </si>
  <si>
    <t>Required Revenue @10% ROS</t>
  </si>
  <si>
    <t>Pro-Forma Operations Specs</t>
  </si>
  <si>
    <t>Sales</t>
  </si>
  <si>
    <t>Order Required</t>
  </si>
  <si>
    <t>Number of Sales Calls Needed</t>
  </si>
  <si>
    <t>Sales Call/Day</t>
  </si>
  <si>
    <t>2</t>
  </si>
  <si>
    <t>Sales Days Needed</t>
  </si>
  <si>
    <t>Sales Person Needed</t>
  </si>
  <si>
    <t>$400,000</t>
  </si>
  <si>
    <t>$100,000,000</t>
  </si>
  <si>
    <t>Manufacturing</t>
  </si>
  <si>
    <t>Production Capacity Per Line Per Day</t>
  </si>
  <si>
    <t>Annual Production Capacity Per Line</t>
  </si>
  <si>
    <t>Production Lines Needed</t>
  </si>
  <si>
    <t>Capital Cost of a Line</t>
  </si>
  <si>
    <t>Workers Needed</t>
  </si>
  <si>
    <t>Workers' Wages</t>
  </si>
  <si>
    <t>Total Material Cost</t>
  </si>
  <si>
    <t>Packaging &amp; Shipping Cost Per Order</t>
  </si>
  <si>
    <t>Total Packaging &amp; Shipping Cost</t>
  </si>
  <si>
    <t>Market Size</t>
  </si>
  <si>
    <t>Equipment Life (years)</t>
  </si>
  <si>
    <t>Annual Derpreciation</t>
  </si>
  <si>
    <t>Total Capital Cost</t>
  </si>
  <si>
    <t>Reverse Income Statement</t>
  </si>
  <si>
    <t>Initial</t>
  </si>
  <si>
    <t>Revised After Devel;oping Pro-Forma Operations Specs</t>
  </si>
  <si>
    <t>Required Margin</t>
  </si>
  <si>
    <t>Allowable Cost</t>
  </si>
  <si>
    <t>Manufacturing Wages</t>
  </si>
  <si>
    <t>Total Packaging &amp; Shipping</t>
  </si>
  <si>
    <t>Depreciation</t>
  </si>
  <si>
    <t>Expenses - Sub Total</t>
  </si>
  <si>
    <t>Allowable Admin, Marketing Overhead</t>
  </si>
  <si>
    <t>Allowable Overhead</t>
  </si>
  <si>
    <t>Milestone</t>
  </si>
  <si>
    <t>Assumptions To Be Checked</t>
  </si>
  <si>
    <t>Initial Research</t>
  </si>
  <si>
    <t>Equipment Life</t>
  </si>
  <si>
    <t>Testing By Customers</t>
  </si>
  <si>
    <t>Prototyping</t>
  </si>
  <si>
    <t>Shipping Cost</t>
  </si>
  <si>
    <t>Reveune</t>
  </si>
  <si>
    <t>Production &amp; Selling</t>
  </si>
  <si>
    <t>Market Reaction</t>
  </si>
  <si>
    <t>Revenue</t>
  </si>
  <si>
    <t>Profit Margin</t>
  </si>
  <si>
    <t>Product Redesign</t>
  </si>
  <si>
    <t>Repricing Analysis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</si>
</sst>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32" sqref="B32"/>
    </sheetView>
  </sheetViews>
  <sheetFormatPr defaultColWidth="9.140625" defaultRowHeight="12.75"/>
  <cols>
    <col min="1" max="1" width="39.57421875" style="0" customWidth="1"/>
    <col min="2" max="2" width="18.57421875" style="0" customWidth="1"/>
  </cols>
  <sheetData>
    <row r="1" spans="1:3" ht="12.75">
      <c r="A1" s="11" t="s">
        <v>1</v>
      </c>
      <c r="B1" s="12"/>
      <c r="C1" s="2"/>
    </row>
    <row r="2" spans="1:3" ht="12.75">
      <c r="A2" s="10" t="s">
        <v>17</v>
      </c>
      <c r="B2" s="12" t="s">
        <v>29</v>
      </c>
      <c r="C2" s="2"/>
    </row>
    <row r="3" spans="1:3" ht="12.75">
      <c r="A3" s="1" t="s">
        <v>0</v>
      </c>
      <c r="B3" s="8">
        <v>0.1</v>
      </c>
      <c r="C3" s="3"/>
    </row>
    <row r="4" spans="1:3" ht="12.75">
      <c r="A4" s="1" t="s">
        <v>2</v>
      </c>
      <c r="B4" s="12" t="s">
        <v>16</v>
      </c>
      <c r="C4" s="3"/>
    </row>
    <row r="5" spans="1:3" ht="12.75">
      <c r="A5" s="1" t="s">
        <v>41</v>
      </c>
      <c r="B5" s="12" t="s">
        <v>30</v>
      </c>
      <c r="C5" s="3"/>
    </row>
    <row r="6" spans="1:3" ht="12.75">
      <c r="A6" s="1"/>
      <c r="B6" s="12"/>
      <c r="C6" s="3"/>
    </row>
    <row r="7" spans="1:3" ht="12.75">
      <c r="A7" s="1" t="s">
        <v>3</v>
      </c>
      <c r="B7" s="12">
        <v>100</v>
      </c>
      <c r="C7" s="3"/>
    </row>
    <row r="8" spans="1:3" ht="12.75">
      <c r="A8" s="1"/>
      <c r="B8" s="12"/>
      <c r="C8" s="3"/>
    </row>
    <row r="9" spans="1:3" ht="12.75">
      <c r="A9" s="1" t="s">
        <v>4</v>
      </c>
      <c r="B9" s="12" t="s">
        <v>5</v>
      </c>
      <c r="C9" s="3"/>
    </row>
    <row r="10" spans="1:3" ht="12.75">
      <c r="A10" s="1" t="s">
        <v>25</v>
      </c>
      <c r="B10" s="12" t="s">
        <v>26</v>
      </c>
      <c r="C10" s="3"/>
    </row>
    <row r="11" spans="1:3" ht="12.75">
      <c r="A11" s="1" t="s">
        <v>6</v>
      </c>
      <c r="B11" s="4">
        <v>100000</v>
      </c>
      <c r="C11" s="3"/>
    </row>
    <row r="12" spans="1:3" ht="12.75">
      <c r="A12" s="1" t="s">
        <v>7</v>
      </c>
      <c r="B12" s="12" t="s">
        <v>8</v>
      </c>
      <c r="C12" s="2"/>
    </row>
    <row r="13" spans="1:3" ht="12.75">
      <c r="A13" s="1"/>
      <c r="B13" s="12"/>
      <c r="C13" s="2"/>
    </row>
    <row r="14" spans="1:3" ht="12.75">
      <c r="A14" s="1" t="s">
        <v>32</v>
      </c>
      <c r="B14" s="12">
        <v>25</v>
      </c>
      <c r="C14" s="3"/>
    </row>
    <row r="15" spans="1:3" ht="12.75">
      <c r="A15" s="1" t="s">
        <v>35</v>
      </c>
      <c r="B15" s="13">
        <v>10000</v>
      </c>
      <c r="C15" s="2"/>
    </row>
    <row r="16" spans="1:3" ht="12.75">
      <c r="A16" s="1" t="s">
        <v>42</v>
      </c>
      <c r="B16" s="14">
        <v>4</v>
      </c>
      <c r="C16" s="2"/>
    </row>
    <row r="17" spans="1:3" ht="12.75">
      <c r="A17" s="1"/>
      <c r="B17" s="13"/>
      <c r="C17" s="2"/>
    </row>
    <row r="18" spans="1:3" ht="12.75">
      <c r="A18" s="1"/>
      <c r="B18" s="13"/>
      <c r="C18" s="2"/>
    </row>
    <row r="19" spans="1:3" ht="12.75">
      <c r="A19" s="1" t="s">
        <v>9</v>
      </c>
      <c r="B19" s="12" t="s">
        <v>10</v>
      </c>
      <c r="C19" s="2"/>
    </row>
    <row r="20" spans="1:3" ht="12.75">
      <c r="A20" s="1" t="s">
        <v>11</v>
      </c>
      <c r="B20" s="12" t="s">
        <v>12</v>
      </c>
      <c r="C20" s="2"/>
    </row>
    <row r="21" spans="1:3" ht="12.75">
      <c r="A21" s="1" t="s">
        <v>13</v>
      </c>
      <c r="B21" s="13">
        <v>50000</v>
      </c>
      <c r="C21" s="3"/>
    </row>
    <row r="22" spans="1:3" ht="12.75">
      <c r="A22" s="1"/>
      <c r="B22" s="12"/>
      <c r="C22" s="2"/>
    </row>
    <row r="23" spans="1:3" ht="12.75">
      <c r="A23" s="1" t="s">
        <v>14</v>
      </c>
      <c r="B23" s="12" t="s">
        <v>15</v>
      </c>
      <c r="C23" s="3"/>
    </row>
    <row r="24" spans="1:3" ht="12.75">
      <c r="A24" s="1" t="s">
        <v>39</v>
      </c>
      <c r="B24" s="4">
        <v>100</v>
      </c>
      <c r="C24" s="2"/>
    </row>
    <row r="25" spans="1:3" ht="12.75">
      <c r="A25" s="1"/>
      <c r="B25" s="4"/>
      <c r="C25" s="2"/>
    </row>
    <row r="26" spans="1:3" ht="12.75">
      <c r="A26" s="1" t="s">
        <v>55</v>
      </c>
      <c r="B26" s="4">
        <f>'Updated Reverse IS'!B11</f>
        <v>865000</v>
      </c>
      <c r="C2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90" zoomScaleNormal="90" workbookViewId="0" topLeftCell="A1">
      <selection activeCell="B21" sqref="B21"/>
    </sheetView>
  </sheetViews>
  <sheetFormatPr defaultColWidth="9.140625" defaultRowHeight="12.75"/>
  <cols>
    <col min="1" max="1" width="36.57421875" style="1" customWidth="1"/>
    <col min="2" max="2" width="14.421875" style="12" customWidth="1"/>
    <col min="4" max="4" width="9.140625" style="2" customWidth="1"/>
  </cols>
  <sheetData>
    <row r="1" spans="2:4" ht="12.75">
      <c r="B1" s="15" t="s">
        <v>46</v>
      </c>
      <c r="D1" s="3"/>
    </row>
    <row r="2" spans="1:4" ht="12.75">
      <c r="A2" s="11" t="s">
        <v>45</v>
      </c>
      <c r="C2" s="6"/>
      <c r="D2" s="5"/>
    </row>
    <row r="3" spans="1:4" ht="12.75">
      <c r="A3" s="10" t="s">
        <v>48</v>
      </c>
      <c r="B3" s="8">
        <v>0.1</v>
      </c>
      <c r="C3" s="6"/>
      <c r="D3" s="5"/>
    </row>
    <row r="4" spans="1:4" ht="12.75">
      <c r="A4" s="1" t="s">
        <v>18</v>
      </c>
      <c r="B4" s="12" t="str">
        <f>'Key Assumptions'!B2</f>
        <v>$400,000</v>
      </c>
      <c r="C4" s="6"/>
      <c r="D4" s="5"/>
    </row>
    <row r="5" spans="1:2" ht="12.75">
      <c r="A5" s="1" t="s">
        <v>20</v>
      </c>
      <c r="B5" s="4">
        <f>B4/'Key Assumptions'!B3</f>
        <v>4000000</v>
      </c>
    </row>
    <row r="6" spans="1:2" ht="12.75">
      <c r="A6" s="1" t="s">
        <v>49</v>
      </c>
      <c r="B6" s="4">
        <f>B5-B4</f>
        <v>3600000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C8" sqref="C8"/>
    </sheetView>
  </sheetViews>
  <sheetFormatPr defaultColWidth="9.140625" defaultRowHeight="12.75"/>
  <cols>
    <col min="1" max="1" width="32.140625" style="0" bestFit="1" customWidth="1"/>
    <col min="2" max="2" width="11.140625" style="0" customWidth="1"/>
  </cols>
  <sheetData>
    <row r="1" spans="1:2" ht="12.75">
      <c r="A1" s="11" t="s">
        <v>21</v>
      </c>
      <c r="B1" s="12"/>
    </row>
    <row r="2" spans="1:2" ht="12.75">
      <c r="A2" s="1"/>
      <c r="B2" s="12"/>
    </row>
    <row r="3" spans="1:2" ht="12.75">
      <c r="A3" s="7" t="s">
        <v>22</v>
      </c>
      <c r="B3" s="12"/>
    </row>
    <row r="4" spans="1:2" ht="12.75">
      <c r="A4" s="1" t="s">
        <v>19</v>
      </c>
      <c r="B4" s="12">
        <f>4000000/160</f>
        <v>25000</v>
      </c>
    </row>
    <row r="5" spans="1:2" ht="12.75">
      <c r="A5" s="1" t="s">
        <v>23</v>
      </c>
      <c r="B5" s="12">
        <f>ROUNDUP(B4/'Key Assumptions'!B7,0)</f>
        <v>250</v>
      </c>
    </row>
    <row r="6" spans="1:2" ht="12.75">
      <c r="A6" s="1" t="s">
        <v>24</v>
      </c>
      <c r="B6" s="12">
        <f>B5*'Key Assumptions'!B9</f>
        <v>1000</v>
      </c>
    </row>
    <row r="7" spans="1:2" ht="12.75">
      <c r="A7" s="1" t="s">
        <v>27</v>
      </c>
      <c r="B7" s="12">
        <f>ROUNDUP(B6/'Key Assumptions'!B10,0)</f>
        <v>500</v>
      </c>
    </row>
    <row r="8" spans="1:2" ht="12.75">
      <c r="A8" s="1" t="s">
        <v>28</v>
      </c>
      <c r="B8" s="12">
        <f>ROUNDUP(B7/'Key Assumptions'!B12,0)</f>
        <v>2</v>
      </c>
    </row>
    <row r="9" spans="1:2" ht="12.75">
      <c r="A9" s="1" t="s">
        <v>6</v>
      </c>
      <c r="B9" s="4">
        <f>B8*'Key Assumptions'!B11</f>
        <v>200000</v>
      </c>
    </row>
    <row r="10" spans="1:2" ht="12.75">
      <c r="A10" s="1"/>
      <c r="B10" s="12"/>
    </row>
    <row r="11" spans="1:2" ht="12.75">
      <c r="A11" s="7" t="s">
        <v>31</v>
      </c>
      <c r="B11" s="12"/>
    </row>
    <row r="12" spans="1:2" ht="12.75">
      <c r="A12" s="1" t="s">
        <v>33</v>
      </c>
      <c r="B12" s="12">
        <f>'Key Assumptions'!B14*'Key Assumptions'!B19</f>
        <v>7500</v>
      </c>
    </row>
    <row r="13" spans="1:2" ht="12.75">
      <c r="A13" s="1" t="s">
        <v>34</v>
      </c>
      <c r="B13" s="12">
        <f>ROUNDUP(B4/B12,0)</f>
        <v>4</v>
      </c>
    </row>
    <row r="14" spans="1:2" ht="12.75">
      <c r="A14" s="1"/>
      <c r="B14" s="12"/>
    </row>
    <row r="15" spans="1:2" ht="12.75">
      <c r="A15" s="1" t="s">
        <v>36</v>
      </c>
      <c r="B15" s="12">
        <f>B13*'Key Assumptions'!B20</f>
        <v>40</v>
      </c>
    </row>
    <row r="16" spans="1:2" ht="12.75">
      <c r="A16" s="1" t="s">
        <v>37</v>
      </c>
      <c r="B16" s="12">
        <f>B15*'Key Assumptions'!B21</f>
        <v>2000000</v>
      </c>
    </row>
    <row r="17" spans="1:2" ht="12.75">
      <c r="A17" s="1"/>
      <c r="B17" s="12"/>
    </row>
    <row r="18" spans="1:2" ht="12.75">
      <c r="A18" s="1" t="s">
        <v>38</v>
      </c>
      <c r="B18" s="4">
        <f>B4*'Key Assumptions'!B23</f>
        <v>500000</v>
      </c>
    </row>
    <row r="19" spans="1:2" ht="12.75">
      <c r="A19" s="1" t="s">
        <v>40</v>
      </c>
      <c r="B19" s="4">
        <f>'Key Assumptions'!B24*B5</f>
        <v>25000</v>
      </c>
    </row>
    <row r="20" spans="1:2" ht="12.75">
      <c r="A20" s="1"/>
      <c r="B20" s="12"/>
    </row>
    <row r="21" spans="1:2" ht="12.75">
      <c r="A21" s="1"/>
      <c r="B21" s="12"/>
    </row>
    <row r="22" spans="1:2" ht="12.75">
      <c r="A22" s="1" t="s">
        <v>44</v>
      </c>
      <c r="B22" s="4">
        <f>B13*'Key Assumptions'!B15</f>
        <v>40000</v>
      </c>
    </row>
    <row r="23" spans="1:2" ht="12.75">
      <c r="A23" s="1" t="s">
        <v>43</v>
      </c>
      <c r="B23" s="12">
        <f>B22/'Key Assumptions'!B16</f>
        <v>10000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19" sqref="D18:D19"/>
    </sheetView>
  </sheetViews>
  <sheetFormatPr defaultColWidth="9.140625" defaultRowHeight="12.75"/>
  <cols>
    <col min="1" max="1" width="37.00390625" style="0" bestFit="1" customWidth="1"/>
    <col min="2" max="2" width="17.8515625" style="0" customWidth="1"/>
  </cols>
  <sheetData>
    <row r="1" spans="1:2" ht="77.25">
      <c r="A1" s="1"/>
      <c r="B1" s="16" t="s">
        <v>47</v>
      </c>
    </row>
    <row r="2" spans="1:2" ht="12.75">
      <c r="A2" s="11" t="s">
        <v>45</v>
      </c>
      <c r="B2" s="5"/>
    </row>
    <row r="3" spans="1:2" ht="12.75">
      <c r="A3" s="1"/>
      <c r="B3" s="4"/>
    </row>
    <row r="4" spans="1:2" ht="12.75">
      <c r="A4" s="1" t="s">
        <v>6</v>
      </c>
      <c r="B4" s="4">
        <f>'Pro-Forma Operations Specs'!B9</f>
        <v>200000</v>
      </c>
    </row>
    <row r="5" spans="1:2" ht="12.75">
      <c r="A5" s="1" t="s">
        <v>50</v>
      </c>
      <c r="B5" s="4">
        <f>'Pro-Forma Operations Specs'!B16</f>
        <v>2000000</v>
      </c>
    </row>
    <row r="6" spans="1:2" ht="12.75">
      <c r="A6" s="1" t="s">
        <v>38</v>
      </c>
      <c r="B6" s="4">
        <f>'Pro-Forma Operations Specs'!B18</f>
        <v>500000</v>
      </c>
    </row>
    <row r="7" spans="1:2" ht="12.75">
      <c r="A7" s="1" t="s">
        <v>51</v>
      </c>
      <c r="B7" s="4">
        <f>'Pro-Forma Operations Specs'!B19</f>
        <v>25000</v>
      </c>
    </row>
    <row r="8" spans="1:2" ht="12.75">
      <c r="A8" s="1" t="s">
        <v>52</v>
      </c>
      <c r="B8" s="4">
        <f>'Pro-Forma Operations Specs'!B23</f>
        <v>10000</v>
      </c>
    </row>
    <row r="9" spans="1:2" ht="12.75">
      <c r="A9" s="9" t="s">
        <v>53</v>
      </c>
      <c r="B9" s="4">
        <f>SUM(B4:B8)</f>
        <v>2735000</v>
      </c>
    </row>
    <row r="10" spans="1:2" ht="12.75">
      <c r="A10" s="1"/>
      <c r="B10" s="4"/>
    </row>
    <row r="11" spans="1:2" ht="12.75">
      <c r="A11" s="9" t="s">
        <v>54</v>
      </c>
      <c r="B11" s="4">
        <f>'Reverse Income Statement'!B6-'Updated Reverse IS'!B9</f>
        <v>865000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7.7109375" style="1" customWidth="1"/>
    <col min="2" max="2" width="34.140625" style="0" customWidth="1"/>
  </cols>
  <sheetData>
    <row r="1" spans="1:2" ht="12.75">
      <c r="A1" s="7" t="s">
        <v>56</v>
      </c>
      <c r="B1" s="7" t="s">
        <v>57</v>
      </c>
    </row>
    <row r="2" spans="1:2" ht="12.75">
      <c r="A2" s="1" t="s">
        <v>58</v>
      </c>
      <c r="B2" s="1" t="s">
        <v>41</v>
      </c>
    </row>
    <row r="3" ht="12.75">
      <c r="B3" s="1" t="s">
        <v>3</v>
      </c>
    </row>
    <row r="4" ht="12.75">
      <c r="B4" s="1" t="s">
        <v>4</v>
      </c>
    </row>
    <row r="5" ht="12.75">
      <c r="B5" s="1" t="s">
        <v>25</v>
      </c>
    </row>
    <row r="6" ht="12.75">
      <c r="B6" s="1" t="s">
        <v>6</v>
      </c>
    </row>
    <row r="7" ht="12.75">
      <c r="B7" s="1" t="s">
        <v>32</v>
      </c>
    </row>
    <row r="8" ht="12.75">
      <c r="B8" s="1" t="s">
        <v>35</v>
      </c>
    </row>
    <row r="9" ht="12.75">
      <c r="B9" s="1" t="s">
        <v>59</v>
      </c>
    </row>
    <row r="10" ht="12.75">
      <c r="B10" s="1" t="s">
        <v>9</v>
      </c>
    </row>
    <row r="11" ht="12.75">
      <c r="B11" s="1" t="s">
        <v>11</v>
      </c>
    </row>
    <row r="12" ht="12.75">
      <c r="B12" s="1" t="s">
        <v>13</v>
      </c>
    </row>
    <row r="13" ht="12.75">
      <c r="B13" s="1" t="s">
        <v>14</v>
      </c>
    </row>
    <row r="14" ht="12.75">
      <c r="B14" s="1" t="s">
        <v>39</v>
      </c>
    </row>
    <row r="15" ht="12.75">
      <c r="B15" s="1"/>
    </row>
    <row r="16" spans="1:2" ht="12.75">
      <c r="A16" s="1" t="s">
        <v>61</v>
      </c>
      <c r="B16" s="1" t="s">
        <v>14</v>
      </c>
    </row>
    <row r="17" ht="12.75">
      <c r="B17" s="1"/>
    </row>
    <row r="18" spans="1:2" ht="12.75">
      <c r="A18" s="1" t="s">
        <v>60</v>
      </c>
      <c r="B18" s="1" t="s">
        <v>2</v>
      </c>
    </row>
    <row r="20" spans="1:2" ht="12.75">
      <c r="A20" s="1" t="s">
        <v>64</v>
      </c>
      <c r="B20" s="1" t="s">
        <v>14</v>
      </c>
    </row>
    <row r="21" ht="12.75">
      <c r="B21" s="1" t="s">
        <v>62</v>
      </c>
    </row>
    <row r="22" ht="12.75">
      <c r="B22" s="1" t="s">
        <v>63</v>
      </c>
    </row>
    <row r="23" ht="12.75">
      <c r="B23" s="1" t="s">
        <v>2</v>
      </c>
    </row>
    <row r="24" ht="12.75">
      <c r="B24" s="1" t="s">
        <v>3</v>
      </c>
    </row>
    <row r="25" ht="12.75">
      <c r="B25" s="1" t="s">
        <v>4</v>
      </c>
    </row>
    <row r="26" ht="12.75">
      <c r="B26" s="1" t="s">
        <v>25</v>
      </c>
    </row>
    <row r="28" spans="1:2" ht="12.75">
      <c r="A28" s="1" t="s">
        <v>65</v>
      </c>
      <c r="B28" s="1" t="s">
        <v>2</v>
      </c>
    </row>
    <row r="29" ht="12.75">
      <c r="B29" s="1" t="s">
        <v>66</v>
      </c>
    </row>
    <row r="30" ht="12.75">
      <c r="B30" s="1" t="s">
        <v>67</v>
      </c>
    </row>
    <row r="32" spans="1:2" ht="12.75">
      <c r="A32" s="1" t="s">
        <v>68</v>
      </c>
      <c r="B32" s="1" t="s">
        <v>14</v>
      </c>
    </row>
    <row r="33" ht="12.75">
      <c r="B33" s="1" t="s">
        <v>62</v>
      </c>
    </row>
    <row r="35" spans="1:2" ht="12.75">
      <c r="A35" s="1" t="s">
        <v>69</v>
      </c>
      <c r="B35" s="1" t="s">
        <v>67</v>
      </c>
    </row>
    <row r="36" ht="12.75">
      <c r="B36" s="1" t="s">
        <v>66</v>
      </c>
    </row>
    <row r="37" ht="12.75">
      <c r="B37" s="1" t="s">
        <v>2</v>
      </c>
    </row>
    <row r="38" ht="12.75">
      <c r="B38" s="1" t="s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Cerebral Works,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ddc5w41</dc:creator>
  <cp:keywords/>
  <dc:description/>
  <cp:lastModifiedBy>Sunil Sharma</cp:lastModifiedBy>
  <dcterms:created xsi:type="dcterms:W3CDTF">2002-04-02T19:55:54Z</dcterms:created>
  <dcterms:modified xsi:type="dcterms:W3CDTF">2003-06-23T18:39:43Z</dcterms:modified>
  <cp:category/>
  <cp:version/>
  <cp:contentType/>
  <cp:contentStatus/>
</cp:coreProperties>
</file>